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4 15.05.2014" sheetId="1" r:id="rId1"/>
    <sheet name="2014 15.01.2014" sheetId="2" r:id="rId2"/>
    <sheet name="2014 15.07.2013 " sheetId="3" r:id="rId3"/>
    <sheet name="2014 15.05.2013" sheetId="4" r:id="rId4"/>
    <sheet name="2014 15.01.2013" sheetId="5" r:id="rId5"/>
    <sheet name="2013 15.07.2012" sheetId="6" r:id="rId6"/>
    <sheet name="2013 15.05.2012" sheetId="7" r:id="rId7"/>
    <sheet name="2013 15.01.2012" sheetId="8" r:id="rId8"/>
    <sheet name="2012 15.07.2011" sheetId="9" r:id="rId9"/>
    <sheet name="2012 15.05.2011" sheetId="10" r:id="rId10"/>
    <sheet name="2012 15.01.2011" sheetId="11" r:id="rId11"/>
    <sheet name="2011 15.07.2010 " sheetId="12" r:id="rId12"/>
    <sheet name="2011 15.05.2010" sheetId="13" r:id="rId13"/>
    <sheet name="2010 15.11.2009 " sheetId="14" r:id="rId14"/>
    <sheet name="2010 15.09.2009" sheetId="15" r:id="rId15"/>
    <sheet name="2010 16.5.2009" sheetId="16" r:id="rId16"/>
    <sheet name="2009-16.11.08" sheetId="17" r:id="rId17"/>
    <sheet name="2009-16.9.2008" sheetId="18" r:id="rId18"/>
    <sheet name="2009-1.05.2008" sheetId="19" r:id="rId19"/>
    <sheet name="2008-15.09.2007" sheetId="20" r:id="rId20"/>
    <sheet name="2008-15.11.2007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1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2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3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4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4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5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sharedStrings.xml><?xml version="1.0" encoding="utf-8"?>
<sst xmlns="http://schemas.openxmlformats.org/spreadsheetml/2006/main" count="1279" uniqueCount="258">
  <si>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</si>
  <si>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</si>
  <si>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</si>
  <si>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</si>
  <si>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</si>
  <si>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</si>
  <si>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</si>
  <si>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</si>
  <si>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</si>
  <si>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</si>
  <si>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</si>
  <si>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</si>
  <si>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</si>
  <si>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</si>
  <si>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</si>
  <si>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</si>
  <si>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</si>
  <si>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</si>
  <si>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</si>
  <si>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</si>
  <si>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</si>
  <si>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</si>
  <si>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</si>
  <si>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</si>
  <si>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</si>
  <si>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</si>
  <si>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</si>
  <si>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</si>
  <si>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</si>
  <si>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</si>
  <si>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</si>
  <si>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</si>
  <si>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</si>
  <si>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</si>
  <si>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</si>
  <si>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</si>
  <si>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</si>
  <si>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</si>
  <si>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</si>
  <si>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</si>
  <si>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</si>
  <si>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</si>
  <si>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</si>
  <si>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</si>
  <si>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</si>
  <si>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</si>
  <si>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</si>
  <si>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</si>
  <si>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</si>
  <si>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</si>
  <si>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</si>
  <si>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</si>
  <si>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</si>
  <si>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</si>
  <si>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</si>
  <si>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</si>
  <si>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</si>
  <si>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</si>
  <si>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</si>
  <si>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</si>
  <si>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</si>
  <si>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</si>
  <si>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</si>
  <si>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</si>
  <si>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</si>
  <si>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</si>
  <si>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</si>
  <si>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</si>
  <si>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</si>
  <si>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</si>
  <si>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</si>
  <si>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</si>
  <si>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</si>
  <si>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</si>
  <si>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</si>
  <si>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</si>
  <si>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</si>
  <si>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</si>
  <si>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</si>
  <si>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</si>
  <si>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</si>
  <si>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</si>
  <si>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</si>
  <si>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</si>
  <si>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</si>
  <si>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</si>
  <si>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</si>
  <si>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</si>
  <si>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</si>
  <si>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</si>
  <si>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</si>
  <si>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</si>
  <si>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</si>
  <si>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</si>
  <si>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</si>
  <si>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</si>
  <si>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</si>
  <si>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</si>
  <si>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</si>
  <si>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</si>
  <si>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</si>
  <si>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</si>
  <si>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</si>
  <si>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</si>
  <si>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</si>
  <si>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</si>
  <si>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</si>
  <si>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</si>
  <si>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</si>
  <si>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</si>
  <si>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</si>
  <si>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</si>
  <si>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</si>
  <si>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</si>
  <si>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</si>
  <si>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</si>
  <si>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</si>
  <si>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</si>
  <si>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</si>
  <si>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</si>
  <si>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</si>
  <si>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</si>
  <si>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</si>
  <si>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</si>
  <si>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</si>
  <si>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</si>
  <si>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</si>
  <si>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</si>
  <si>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</si>
  <si>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</si>
  <si>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</si>
  <si>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</si>
  <si>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</si>
  <si>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</si>
  <si>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</si>
  <si>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</si>
  <si>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</si>
  <si>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</si>
  <si>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</si>
  <si>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</si>
  <si>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</si>
  <si>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</si>
  <si>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</si>
  <si>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</si>
  <si>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</si>
  <si>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</si>
  <si>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</si>
  <si>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</si>
  <si>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</si>
  <si>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</si>
  <si>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</si>
  <si>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</si>
  <si>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</si>
  <si>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</si>
  <si>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</si>
  <si>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</si>
  <si>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</si>
  <si>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</si>
  <si>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</si>
  <si>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</si>
  <si>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</si>
  <si>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</si>
  <si>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</si>
  <si>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</si>
  <si>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</si>
  <si>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</si>
  <si>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</si>
  <si>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</si>
  <si>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</si>
  <si>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</si>
  <si>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</si>
  <si>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</si>
  <si>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</si>
  <si>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</si>
  <si>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</si>
  <si>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</si>
  <si>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</si>
  <si>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</si>
  <si>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</si>
  <si>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</si>
  <si>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</si>
  <si>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</si>
  <si>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</si>
  <si>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</si>
  <si>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</si>
  <si>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</si>
  <si>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</si>
  <si>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</si>
  <si>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</si>
  <si>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</si>
  <si>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</si>
  <si>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</si>
  <si>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</si>
  <si>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</si>
  <si>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</si>
  <si>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 xml:space="preserve"> udarb. 15.07.2013</t>
  </si>
  <si>
    <t xml:space="preserve">Bhv. Hoppeloppen </t>
  </si>
  <si>
    <t>Bhv. Østervang</t>
  </si>
  <si>
    <t>Bhv. Smørhullet</t>
  </si>
  <si>
    <t>Bhv. Svalehuset, Janderup</t>
  </si>
  <si>
    <t xml:space="preserve">Bhv. Kærhøgevej                  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</si>
  <si>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</si>
  <si>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</si>
  <si>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</si>
  <si>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</si>
  <si>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</si>
  <si>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</si>
  <si>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Vrøgum</t>
  </si>
  <si>
    <t>Bhv. Kilden, Billum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</si>
  <si>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</si>
  <si>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</si>
  <si>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</si>
  <si>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</si>
  <si>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</si>
  <si>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</si>
  <si>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 xml:space="preserve">Bhv. Agerbæk </t>
  </si>
  <si>
    <t>Bhv. Højgårdsparken, Varde - selvejende</t>
  </si>
  <si>
    <t>Bhv. Sdr. Marken, Varde - selvejende</t>
  </si>
  <si>
    <t>Bhv. Regnbuen, Horne - selvejdende</t>
  </si>
  <si>
    <t>Bhv. Møllehuset, Tistrup - selvejende</t>
  </si>
  <si>
    <t>Bhv. Oksbøl - selvejende</t>
  </si>
  <si>
    <t>Bhv. Skovmusen, Oksbøl</t>
  </si>
  <si>
    <t>Beregnede faktiske tal 2013/2014</t>
  </si>
  <si>
    <t>Bhv. Ølgod</t>
  </si>
  <si>
    <t>KUN BØRNEHAVEBØRN MEDTAGET</t>
  </si>
  <si>
    <t>100% endelig 2012/2013</t>
  </si>
  <si>
    <t>faktisk vu-børn 12/13</t>
  </si>
  <si>
    <r>
      <t>#)</t>
    </r>
    <r>
      <rPr>
        <b/>
        <sz val="10"/>
        <rFont val="Arial"/>
        <family val="2"/>
      </rPr>
      <t xml:space="preserve"> Børnehuset Sdr. Alle</t>
    </r>
    <r>
      <rPr>
        <sz val="10"/>
        <rFont val="Arial"/>
        <family val="2"/>
      </rPr>
      <t xml:space="preserve"> - tallet kan blive mindre - afhænger af overflytninger fra Nord - ca. 20 overflyttere -</t>
    </r>
  </si>
  <si>
    <t xml:space="preserve">    Dette er pt. Det bedste bud. Hvis kun "egne børn" - 30,43.</t>
  </si>
  <si>
    <t>#) og ¤)</t>
  </si>
  <si>
    <t>¤)</t>
  </si>
  <si>
    <t>¤)  Rettet 6/8-13 efter aftale m/Anette Brodde - for at få Børnehuset på min 35 børn</t>
  </si>
  <si>
    <t xml:space="preserve"> udarb. 15.01.2014</t>
  </si>
  <si>
    <t>95% Norm 2013/2014 pr. 150713</t>
  </si>
  <si>
    <t>Beregnede faktiske tal for 2014/2015</t>
  </si>
  <si>
    <t>100% foreløbig 2013/2014</t>
  </si>
  <si>
    <t>100% prognose 2014/15</t>
  </si>
  <si>
    <t>95 % afr.  2014/15</t>
  </si>
  <si>
    <t>Dorthe: 115.281/13</t>
  </si>
  <si>
    <t>95% norm m/rullende skolestart 29/8 13= 42 (100% = 44,92)</t>
  </si>
  <si>
    <t>Børnehuset Lysningen</t>
  </si>
  <si>
    <t xml:space="preserve">NB: *Førskolebørn i Ølgod by er med i prognosen til 15/5 2014. </t>
  </si>
  <si>
    <t xml:space="preserve"> udarb. 15.05.2014</t>
  </si>
  <si>
    <t xml:space="preserve">SAMLET OVERSIGT OVER PROGNOSE 2014/15 BØRNEHAVER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</si>
  <si>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</si>
  <si>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</si>
  <si>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</si>
  <si>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</si>
  <si>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</si>
  <si>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</si>
  <si>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</si>
  <si>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</si>
  <si>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</si>
  <si>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</si>
  <si>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</si>
  <si>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indr. Rullende skolestart</t>
  </si>
  <si>
    <t>gnms på 12 mdr.selv om start 1/11????</t>
  </si>
  <si>
    <t>Bhv. Billum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</si>
</sst>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42" borderId="0" xfId="0" applyNumberFormat="1" applyFont="1" applyFill="1" applyAlignment="1">
      <alignment/>
    </xf>
    <xf numFmtId="0" fontId="0" fillId="45" borderId="0" xfId="0" applyFill="1" applyAlignment="1">
      <alignment/>
    </xf>
    <xf numFmtId="2" fontId="1" fillId="47" borderId="10" xfId="0" applyNumberFormat="1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 quotePrefix="1">
      <alignment horizontal="center" wrapText="1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10" fillId="42" borderId="0" xfId="0" applyNumberFormat="1" applyFont="1" applyFill="1" applyAlignment="1">
      <alignment/>
    </xf>
    <xf numFmtId="0" fontId="8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43" borderId="10" xfId="0" applyNumberFormat="1" applyFont="1" applyFill="1" applyBorder="1" applyAlignment="1">
      <alignment horizontal="center"/>
    </xf>
    <xf numFmtId="2" fontId="10" fillId="43" borderId="0" xfId="0" applyNumberFormat="1" applyFont="1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242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73.08</v>
      </c>
      <c r="D5" s="140">
        <f aca="true" t="shared" si="0" ref="D5:D38">ROUNDDOWN(C5,0)</f>
        <v>73</v>
      </c>
      <c r="E5" s="11">
        <f>ROUNDUP((D5*0.95),0)</f>
        <v>70</v>
      </c>
      <c r="F5" s="21">
        <v>76.41</v>
      </c>
    </row>
    <row r="6" spans="1:9" ht="12.75">
      <c r="A6" s="2" t="s">
        <v>240</v>
      </c>
      <c r="B6" s="3">
        <v>53</v>
      </c>
      <c r="C6" s="21">
        <v>53.85</v>
      </c>
      <c r="D6" s="140">
        <f t="shared" si="0"/>
        <v>53</v>
      </c>
      <c r="E6" s="11">
        <f aca="true" t="shared" si="1" ref="E6:E41">ROUNDUP((D6*0.95),0)</f>
        <v>51</v>
      </c>
      <c r="F6" s="21">
        <v>53.92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63.92</v>
      </c>
      <c r="D8" s="140">
        <f t="shared" si="0"/>
        <v>63</v>
      </c>
      <c r="E8" s="11">
        <f t="shared" si="1"/>
        <v>60</v>
      </c>
      <c r="F8" s="21">
        <v>65.21</v>
      </c>
      <c r="G8" s="73"/>
      <c r="H8" s="142"/>
    </row>
    <row r="9" spans="1:8" ht="12.75">
      <c r="A9" s="2" t="s">
        <v>198</v>
      </c>
      <c r="B9" s="3">
        <v>76</v>
      </c>
      <c r="C9" s="21">
        <v>73.17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55.81</v>
      </c>
      <c r="D10" s="140">
        <f t="shared" si="0"/>
        <v>55</v>
      </c>
      <c r="E10" s="11">
        <f t="shared" si="1"/>
        <v>53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54.17</v>
      </c>
      <c r="D12" s="140">
        <f t="shared" si="0"/>
        <v>54</v>
      </c>
      <c r="E12" s="11">
        <f t="shared" si="1"/>
        <v>52</v>
      </c>
      <c r="F12" s="21">
        <v>55.71</v>
      </c>
      <c r="H12" s="80"/>
    </row>
    <row r="13" spans="1:8" ht="12.75">
      <c r="A13" s="2" t="s">
        <v>202</v>
      </c>
      <c r="B13" s="3">
        <v>34</v>
      </c>
      <c r="C13" s="101">
        <v>42.97</v>
      </c>
      <c r="D13" s="140">
        <f t="shared" si="0"/>
        <v>42</v>
      </c>
      <c r="E13" s="11">
        <f t="shared" si="1"/>
        <v>40</v>
      </c>
      <c r="F13" s="101">
        <v>38.85</v>
      </c>
      <c r="G13" s="132"/>
      <c r="H13" s="80"/>
    </row>
    <row r="14" spans="1:8" ht="12.75">
      <c r="A14" s="2" t="s">
        <v>203</v>
      </c>
      <c r="B14" s="3">
        <v>83</v>
      </c>
      <c r="C14" s="21">
        <v>78.67</v>
      </c>
      <c r="D14" s="140">
        <f t="shared" si="0"/>
        <v>78</v>
      </c>
      <c r="E14" s="11">
        <f t="shared" si="1"/>
        <v>75</v>
      </c>
      <c r="F14" s="21">
        <v>86.27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50.63</v>
      </c>
      <c r="D16" s="140">
        <f t="shared" si="0"/>
        <v>50</v>
      </c>
      <c r="E16" s="11">
        <f t="shared" si="1"/>
        <v>48</v>
      </c>
      <c r="F16" s="21">
        <v>64.98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21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65.42</v>
      </c>
      <c r="D20" s="140">
        <f t="shared" si="0"/>
        <v>65</v>
      </c>
      <c r="E20" s="11">
        <f t="shared" si="1"/>
        <v>62</v>
      </c>
      <c r="F20" s="21">
        <v>80.44</v>
      </c>
      <c r="G20" s="73"/>
    </row>
    <row r="21" spans="1:8" ht="12.75">
      <c r="A21" s="2" t="s">
        <v>257</v>
      </c>
      <c r="B21" s="3">
        <v>35</v>
      </c>
      <c r="C21" s="43">
        <v>30.83</v>
      </c>
      <c r="D21" s="140">
        <f t="shared" si="0"/>
        <v>30</v>
      </c>
      <c r="E21" s="11">
        <f t="shared" si="1"/>
        <v>29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71.58</v>
      </c>
      <c r="D23" s="140">
        <f t="shared" si="0"/>
        <v>71</v>
      </c>
      <c r="E23" s="11">
        <f t="shared" si="1"/>
        <v>68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52.5</v>
      </c>
      <c r="D24" s="140">
        <f t="shared" si="0"/>
        <v>52</v>
      </c>
      <c r="E24" s="11">
        <f t="shared" si="1"/>
        <v>50</v>
      </c>
      <c r="F24" s="21">
        <v>57.08</v>
      </c>
      <c r="G24" s="102"/>
      <c r="H24" s="103"/>
    </row>
    <row r="25" spans="1:12" ht="12.75">
      <c r="A25" s="2" t="s">
        <v>210</v>
      </c>
      <c r="B25" s="3">
        <v>37</v>
      </c>
      <c r="C25" s="47">
        <v>38.83</v>
      </c>
      <c r="D25" s="140">
        <f t="shared" si="0"/>
        <v>38</v>
      </c>
      <c r="E25" s="11">
        <f t="shared" si="1"/>
        <v>37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61.82</v>
      </c>
      <c r="D27" s="140">
        <f t="shared" si="0"/>
        <v>61</v>
      </c>
      <c r="E27" s="11">
        <f t="shared" si="1"/>
        <v>58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81.5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50.83</v>
      </c>
      <c r="D29" s="140">
        <f t="shared" si="0"/>
        <v>50</v>
      </c>
      <c r="E29" s="11">
        <f t="shared" si="1"/>
        <v>48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51.33</v>
      </c>
      <c r="D30" s="140">
        <f t="shared" si="0"/>
        <v>51</v>
      </c>
      <c r="E30" s="11">
        <f t="shared" si="1"/>
        <v>49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136.76</v>
      </c>
      <c r="D32" s="140">
        <f t="shared" si="0"/>
        <v>136</v>
      </c>
      <c r="E32" s="11">
        <f t="shared" si="1"/>
        <v>130</v>
      </c>
      <c r="F32" s="21">
        <v>145.78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49.67</v>
      </c>
      <c r="D34" s="140">
        <f t="shared" si="0"/>
        <v>49</v>
      </c>
      <c r="E34" s="11">
        <f t="shared" si="1"/>
        <v>47</v>
      </c>
      <c r="F34" s="101">
        <v>53.67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70</v>
      </c>
      <c r="D35" s="140">
        <f t="shared" si="0"/>
        <v>70</v>
      </c>
      <c r="E35" s="11">
        <f t="shared" si="1"/>
        <v>67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32.33</v>
      </c>
      <c r="D36" s="140">
        <f t="shared" si="0"/>
        <v>32</v>
      </c>
      <c r="E36" s="11">
        <f t="shared" si="1"/>
        <v>31</v>
      </c>
      <c r="F36" s="101">
        <v>37.9</v>
      </c>
      <c r="G36" s="102"/>
      <c r="H36" s="103"/>
    </row>
    <row r="37" spans="1:6" ht="12.75">
      <c r="A37" s="2" t="s">
        <v>220</v>
      </c>
      <c r="B37" s="3">
        <v>44</v>
      </c>
      <c r="C37" s="21">
        <v>41.08</v>
      </c>
      <c r="D37" s="140">
        <f t="shared" si="0"/>
        <v>41</v>
      </c>
      <c r="E37" s="11">
        <f t="shared" si="1"/>
        <v>39</v>
      </c>
      <c r="F37" s="21">
        <v>47.33</v>
      </c>
    </row>
    <row r="38" spans="1:7" ht="12.75">
      <c r="A38" s="2" t="s">
        <v>219</v>
      </c>
      <c r="B38" s="3">
        <v>84</v>
      </c>
      <c r="C38" s="21">
        <v>85.42</v>
      </c>
      <c r="D38" s="140">
        <f t="shared" si="0"/>
        <v>85</v>
      </c>
      <c r="E38" s="11">
        <f t="shared" si="1"/>
        <v>81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1567.32</v>
      </c>
      <c r="D39" s="9">
        <f>SUM(D5:D38)</f>
        <v>1553</v>
      </c>
      <c r="E39" s="9">
        <f>SUM(E5:E38)</f>
        <v>1488</v>
      </c>
      <c r="F39" s="26">
        <f>SUM(F5:F38)</f>
        <v>1669.24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26</v>
      </c>
      <c r="D41" s="140">
        <f>ROUNDDOWN(C41,0)</f>
        <v>26</v>
      </c>
      <c r="E41" s="11">
        <f t="shared" si="1"/>
        <v>25</v>
      </c>
      <c r="F41" s="101">
        <v>27.23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27</v>
      </c>
      <c r="C42" s="21"/>
      <c r="D42" s="27"/>
      <c r="E42" s="13">
        <f>SUM(E41:E41)</f>
        <v>25</v>
      </c>
      <c r="F42" s="27">
        <f>SUM(F41:F41)</f>
        <v>27.23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235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27.42</v>
      </c>
      <c r="D46" s="140">
        <f aca="true" t="shared" si="2" ref="D46:D54">ROUNDDOWN(C46,0)</f>
        <v>27</v>
      </c>
      <c r="E46" s="11">
        <f aca="true" t="shared" si="3" ref="E46:E54">ROUNDUP((D46*0.95),0)</f>
        <v>26</v>
      </c>
      <c r="F46" s="24">
        <v>31.67</v>
      </c>
    </row>
    <row r="47" spans="1:6" ht="12.75">
      <c r="A47" s="97" t="s">
        <v>246</v>
      </c>
      <c r="B47" s="5"/>
      <c r="C47" s="21">
        <v>10.92</v>
      </c>
      <c r="D47" s="140">
        <f t="shared" si="2"/>
        <v>10</v>
      </c>
      <c r="E47" s="11">
        <f t="shared" si="3"/>
        <v>10</v>
      </c>
      <c r="F47" s="24">
        <v>11.63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</row>
    <row r="49" spans="1:6" ht="12.75">
      <c r="A49" s="97" t="s">
        <v>248</v>
      </c>
      <c r="B49" s="5"/>
      <c r="C49" s="21">
        <v>15.83</v>
      </c>
      <c r="D49" s="140">
        <f t="shared" si="2"/>
        <v>15</v>
      </c>
      <c r="E49" s="11">
        <f t="shared" si="3"/>
        <v>15</v>
      </c>
      <c r="F49" s="24">
        <v>15.93</v>
      </c>
    </row>
    <row r="50" spans="1:6" ht="12.75">
      <c r="A50" s="97" t="s">
        <v>249</v>
      </c>
      <c r="B50" s="5"/>
      <c r="C50" s="21">
        <v>30.67</v>
      </c>
      <c r="D50" s="140">
        <f t="shared" si="2"/>
        <v>30</v>
      </c>
      <c r="E50" s="11">
        <f t="shared" si="3"/>
        <v>29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9.25</v>
      </c>
      <c r="D52" s="140">
        <f t="shared" si="2"/>
        <v>9</v>
      </c>
      <c r="E52" s="11">
        <f t="shared" si="3"/>
        <v>9</v>
      </c>
      <c r="F52" s="24">
        <v>12</v>
      </c>
    </row>
    <row r="53" spans="1:6" ht="12.75">
      <c r="A53" s="97" t="s">
        <v>252</v>
      </c>
      <c r="B53" s="5"/>
      <c r="C53" s="21">
        <v>8.13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0</v>
      </c>
      <c r="D54" s="140">
        <f t="shared" si="2"/>
        <v>0</v>
      </c>
      <c r="E54" s="11">
        <f t="shared" si="3"/>
        <v>0</v>
      </c>
      <c r="F54" s="24">
        <v>0</v>
      </c>
    </row>
    <row r="55" spans="1:6" ht="15.75">
      <c r="A55" s="8" t="s">
        <v>254</v>
      </c>
      <c r="B55" s="9">
        <f>SUM(B45:B54)</f>
        <v>0</v>
      </c>
      <c r="C55" s="9">
        <f>SUM(C45:C54)</f>
        <v>126.22</v>
      </c>
      <c r="D55" s="9">
        <f>SUM(D45:D54)</f>
        <v>123</v>
      </c>
      <c r="E55" s="9">
        <f>SUM(E45:E54)</f>
        <v>121</v>
      </c>
      <c r="F55" s="26">
        <f>SUM(F45:F54)</f>
        <v>132.44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232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5"/>
    </row>
    <row r="5" spans="1:6" ht="12.75">
      <c r="A5" s="2" t="s">
        <v>200</v>
      </c>
      <c r="B5" s="3">
        <v>74</v>
      </c>
      <c r="C5" s="101">
        <v>76.83</v>
      </c>
      <c r="D5" s="140">
        <f aca="true" t="shared" si="0" ref="D5:D38">ROUNDDOWN(C5,0)</f>
        <v>76</v>
      </c>
      <c r="E5" s="11">
        <f>ROUNDUP((D5*0.95),0)</f>
        <v>73</v>
      </c>
      <c r="F5" s="3">
        <v>76.45</v>
      </c>
    </row>
    <row r="6" spans="1:9" ht="12.75">
      <c r="A6" s="2" t="s">
        <v>240</v>
      </c>
      <c r="B6" s="3">
        <v>53</v>
      </c>
      <c r="C6" s="21">
        <v>57.52</v>
      </c>
      <c r="D6" s="140">
        <f t="shared" si="0"/>
        <v>57</v>
      </c>
      <c r="E6" s="11">
        <f aca="true" t="shared" si="1" ref="E6:E42">ROUNDUP((D6*0.95),0)</f>
        <v>55</v>
      </c>
      <c r="F6" s="3">
        <v>55.21</v>
      </c>
      <c r="G6" s="141"/>
      <c r="H6" s="40"/>
      <c r="I6" s="40"/>
    </row>
    <row r="7" spans="1:8" ht="12.75">
      <c r="A7" s="2"/>
      <c r="B7" s="3"/>
      <c r="C7" s="21"/>
      <c r="D7" s="140"/>
      <c r="E7" s="11"/>
      <c r="F7" s="3"/>
      <c r="H7" s="79"/>
    </row>
    <row r="8" spans="1:8" ht="12.75">
      <c r="A8" s="2" t="s">
        <v>197</v>
      </c>
      <c r="B8" s="3">
        <v>62</v>
      </c>
      <c r="C8" s="21">
        <v>65.5</v>
      </c>
      <c r="D8" s="140">
        <f t="shared" si="0"/>
        <v>65</v>
      </c>
      <c r="E8" s="11">
        <f t="shared" si="1"/>
        <v>62</v>
      </c>
      <c r="F8" s="3">
        <v>65.83</v>
      </c>
      <c r="G8" s="73"/>
      <c r="H8" s="142"/>
    </row>
    <row r="9" spans="1:8" ht="12.75">
      <c r="A9" s="2" t="s">
        <v>198</v>
      </c>
      <c r="B9" s="3">
        <v>76</v>
      </c>
      <c r="C9" s="21">
        <v>72.17</v>
      </c>
      <c r="D9" s="140">
        <f t="shared" si="0"/>
        <v>72</v>
      </c>
      <c r="E9" s="11">
        <f t="shared" si="1"/>
        <v>69</v>
      </c>
      <c r="F9" s="21">
        <v>77.6</v>
      </c>
      <c r="H9" s="79"/>
    </row>
    <row r="10" spans="1:8" ht="12.75">
      <c r="A10" s="2" t="s">
        <v>199</v>
      </c>
      <c r="B10" s="3">
        <v>56</v>
      </c>
      <c r="C10" s="21">
        <v>53.42</v>
      </c>
      <c r="D10" s="140">
        <f t="shared" si="0"/>
        <v>53</v>
      </c>
      <c r="E10" s="11">
        <f t="shared" si="1"/>
        <v>51</v>
      </c>
      <c r="F10" s="3">
        <v>55.35</v>
      </c>
      <c r="H10" s="79"/>
    </row>
    <row r="11" spans="1:8" ht="12.75">
      <c r="A11" s="2"/>
      <c r="B11" s="3"/>
      <c r="C11" s="21"/>
      <c r="D11" s="140"/>
      <c r="E11" s="11"/>
      <c r="F11" s="3"/>
      <c r="H11" s="79"/>
    </row>
    <row r="12" spans="1:8" ht="12.75">
      <c r="A12" s="2" t="s">
        <v>201</v>
      </c>
      <c r="B12" s="3">
        <v>54</v>
      </c>
      <c r="C12" s="21">
        <v>52.67</v>
      </c>
      <c r="D12" s="140">
        <f t="shared" si="0"/>
        <v>52</v>
      </c>
      <c r="E12" s="11">
        <f t="shared" si="1"/>
        <v>50</v>
      </c>
      <c r="F12" s="3">
        <v>56.08</v>
      </c>
      <c r="H12" s="80"/>
    </row>
    <row r="13" spans="1:8" ht="12.75">
      <c r="A13" s="2" t="s">
        <v>202</v>
      </c>
      <c r="B13" s="3">
        <v>34</v>
      </c>
      <c r="C13" s="101">
        <v>39.3</v>
      </c>
      <c r="D13" s="140">
        <f t="shared" si="0"/>
        <v>39</v>
      </c>
      <c r="E13" s="11">
        <f t="shared" si="1"/>
        <v>38</v>
      </c>
      <c r="F13" s="139">
        <v>37.51</v>
      </c>
      <c r="G13" s="132"/>
      <c r="H13" s="80"/>
    </row>
    <row r="14" spans="1:8" ht="12.75">
      <c r="A14" s="2" t="s">
        <v>203</v>
      </c>
      <c r="B14" s="3">
        <v>83</v>
      </c>
      <c r="C14" s="21">
        <v>79.83</v>
      </c>
      <c r="D14" s="140">
        <f t="shared" si="0"/>
        <v>79</v>
      </c>
      <c r="E14" s="11">
        <f t="shared" si="1"/>
        <v>76</v>
      </c>
      <c r="F14" s="21">
        <v>86.4</v>
      </c>
      <c r="H14" s="79"/>
    </row>
    <row r="15" spans="1:8" ht="12.75">
      <c r="A15" s="2"/>
      <c r="B15" s="3"/>
      <c r="C15" s="21"/>
      <c r="D15" s="140"/>
      <c r="E15" s="11"/>
      <c r="F15" s="3"/>
      <c r="G15" s="74"/>
      <c r="H15" s="81"/>
    </row>
    <row r="16" spans="1:7" ht="12.75">
      <c r="A16" s="2" t="s">
        <v>204</v>
      </c>
      <c r="B16" s="3">
        <v>61</v>
      </c>
      <c r="C16" s="21">
        <v>46.63</v>
      </c>
      <c r="D16" s="140">
        <f t="shared" si="0"/>
        <v>46</v>
      </c>
      <c r="E16" s="11">
        <f t="shared" si="1"/>
        <v>44</v>
      </c>
      <c r="F16" s="3">
        <v>63.66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3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27.82</v>
      </c>
      <c r="D18" s="140">
        <f t="shared" si="0"/>
        <v>27</v>
      </c>
      <c r="E18" s="11">
        <f t="shared" si="1"/>
        <v>26</v>
      </c>
      <c r="F18" s="21">
        <v>33.6</v>
      </c>
      <c r="G18" s="75"/>
      <c r="H18" s="56"/>
      <c r="I18" s="56"/>
      <c r="J18" s="56"/>
      <c r="K18" s="56"/>
      <c r="L18" s="56"/>
    </row>
    <row r="19" spans="1:6" ht="12.75">
      <c r="A19" s="2"/>
      <c r="B19" s="3"/>
      <c r="C19" s="21"/>
      <c r="D19" s="140"/>
      <c r="E19" s="11"/>
      <c r="F19" s="3"/>
    </row>
    <row r="20" spans="1:7" ht="12.75">
      <c r="A20" s="2" t="s">
        <v>221</v>
      </c>
      <c r="B20" s="3">
        <v>74</v>
      </c>
      <c r="C20" s="43">
        <v>69.58</v>
      </c>
      <c r="D20" s="140">
        <f t="shared" si="0"/>
        <v>69</v>
      </c>
      <c r="E20" s="11">
        <f t="shared" si="1"/>
        <v>66</v>
      </c>
      <c r="F20" s="3">
        <v>81.65</v>
      </c>
      <c r="G20" s="73"/>
    </row>
    <row r="21" spans="1:8" ht="12.75">
      <c r="A21" s="2" t="s">
        <v>208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3">
        <v>37.87</v>
      </c>
      <c r="G21" s="134" t="s">
        <v>106</v>
      </c>
      <c r="H21" s="103"/>
    </row>
    <row r="22" spans="1:8" ht="12.75">
      <c r="A22" s="2"/>
      <c r="B22" s="3"/>
      <c r="C22" s="43"/>
      <c r="D22" s="140"/>
      <c r="E22" s="11"/>
      <c r="F22" s="3"/>
      <c r="G22" s="102"/>
      <c r="H22" s="103"/>
    </row>
    <row r="23" spans="1:8" ht="12.75">
      <c r="A23" s="2" t="s">
        <v>215</v>
      </c>
      <c r="B23" s="3">
        <v>67</v>
      </c>
      <c r="C23" s="43">
        <v>73.67</v>
      </c>
      <c r="D23" s="140">
        <f t="shared" si="0"/>
        <v>73</v>
      </c>
      <c r="E23" s="11">
        <f t="shared" si="1"/>
        <v>70</v>
      </c>
      <c r="F23" s="3">
        <v>73.06</v>
      </c>
      <c r="G23" s="102"/>
      <c r="H23" s="103"/>
    </row>
    <row r="24" spans="1:8" ht="12.75">
      <c r="A24" s="2" t="s">
        <v>209</v>
      </c>
      <c r="B24" s="3">
        <v>56</v>
      </c>
      <c r="C24" s="43">
        <v>53.5</v>
      </c>
      <c r="D24" s="140">
        <f t="shared" si="0"/>
        <v>53</v>
      </c>
      <c r="E24" s="11">
        <f t="shared" si="1"/>
        <v>51</v>
      </c>
      <c r="F24" s="3">
        <v>56.87</v>
      </c>
      <c r="G24" s="102"/>
      <c r="H24" s="103"/>
    </row>
    <row r="25" spans="1:12" ht="12.75">
      <c r="A25" s="2" t="s">
        <v>210</v>
      </c>
      <c r="B25" s="3">
        <v>37</v>
      </c>
      <c r="C25" s="47">
        <v>38.17</v>
      </c>
      <c r="D25" s="140">
        <f t="shared" si="0"/>
        <v>38</v>
      </c>
      <c r="E25" s="11">
        <f t="shared" si="1"/>
        <v>37</v>
      </c>
      <c r="F25" s="3">
        <v>38.38</v>
      </c>
      <c r="G25" s="125" t="s">
        <v>239</v>
      </c>
      <c r="H25" s="126"/>
      <c r="I25" s="126"/>
      <c r="J25" s="126"/>
      <c r="K25" s="126"/>
      <c r="L25" s="126"/>
    </row>
    <row r="26" spans="1:8" ht="12.75">
      <c r="A26" s="2"/>
      <c r="B26" s="3"/>
      <c r="C26" s="43"/>
      <c r="D26" s="140"/>
      <c r="E26" s="11"/>
      <c r="F26" s="3"/>
      <c r="G26" s="102"/>
      <c r="H26" s="103"/>
    </row>
    <row r="27" spans="1:8" ht="12.75">
      <c r="A27" s="2" t="s">
        <v>211</v>
      </c>
      <c r="B27" s="3">
        <v>64</v>
      </c>
      <c r="C27" s="43">
        <v>60.6</v>
      </c>
      <c r="D27" s="140">
        <f t="shared" si="0"/>
        <v>60</v>
      </c>
      <c r="E27" s="11">
        <f t="shared" si="1"/>
        <v>57</v>
      </c>
      <c r="F27" s="21">
        <v>67.6</v>
      </c>
      <c r="G27" s="102"/>
      <c r="H27" s="103"/>
    </row>
    <row r="28" spans="1:8" ht="12.75">
      <c r="A28" s="2" t="s">
        <v>212</v>
      </c>
      <c r="B28" s="3">
        <v>72</v>
      </c>
      <c r="C28" s="21">
        <v>81.08</v>
      </c>
      <c r="D28" s="140">
        <f t="shared" si="0"/>
        <v>81</v>
      </c>
      <c r="E28" s="11">
        <f t="shared" si="1"/>
        <v>77</v>
      </c>
      <c r="F28" s="121">
        <v>76.94</v>
      </c>
      <c r="G28" s="104"/>
      <c r="H28" s="103"/>
    </row>
    <row r="29" spans="1:8" ht="12.75">
      <c r="A29" s="2" t="s">
        <v>213</v>
      </c>
      <c r="B29" s="3">
        <v>57</v>
      </c>
      <c r="C29" s="43">
        <v>52.29</v>
      </c>
      <c r="D29" s="140">
        <f t="shared" si="0"/>
        <v>52</v>
      </c>
      <c r="E29" s="11">
        <f t="shared" si="1"/>
        <v>50</v>
      </c>
      <c r="F29" s="3">
        <v>57.25</v>
      </c>
      <c r="G29" s="102"/>
      <c r="H29" s="103"/>
    </row>
    <row r="30" spans="1:8" ht="12.75">
      <c r="A30" s="2" t="s">
        <v>214</v>
      </c>
      <c r="B30" s="3">
        <v>56</v>
      </c>
      <c r="C30" s="43">
        <v>52.67</v>
      </c>
      <c r="D30" s="140">
        <f t="shared" si="0"/>
        <v>52</v>
      </c>
      <c r="E30" s="11">
        <f t="shared" si="1"/>
        <v>50</v>
      </c>
      <c r="F30" s="3">
        <v>57.96</v>
      </c>
      <c r="G30" s="102"/>
      <c r="H30" s="103"/>
    </row>
    <row r="31" spans="1:8" ht="12.75">
      <c r="A31" s="2"/>
      <c r="B31" s="3"/>
      <c r="C31" s="43"/>
      <c r="D31" s="140"/>
      <c r="E31" s="11"/>
      <c r="F31" s="3"/>
      <c r="G31" s="102"/>
      <c r="H31" s="103"/>
    </row>
    <row r="32" spans="1:8" ht="12.75">
      <c r="A32" s="2" t="s">
        <v>223</v>
      </c>
      <c r="B32" s="3">
        <v>136</v>
      </c>
      <c r="C32" s="43">
        <v>134.83</v>
      </c>
      <c r="D32" s="140">
        <f t="shared" si="0"/>
        <v>134</v>
      </c>
      <c r="E32" s="11">
        <f t="shared" si="1"/>
        <v>128</v>
      </c>
      <c r="F32" s="3">
        <v>144.6</v>
      </c>
      <c r="G32" s="102"/>
      <c r="H32" s="103"/>
    </row>
    <row r="33" spans="1:8" ht="12.75">
      <c r="A33" s="2"/>
      <c r="B33" s="3"/>
      <c r="C33" s="43"/>
      <c r="D33" s="140"/>
      <c r="E33" s="11"/>
      <c r="F33" s="3"/>
      <c r="G33" s="102"/>
      <c r="H33" s="103"/>
    </row>
    <row r="34" spans="1:10" ht="12.75">
      <c r="A34" s="2" t="s">
        <v>216</v>
      </c>
      <c r="B34" s="3">
        <v>48</v>
      </c>
      <c r="C34" s="43">
        <v>48.42</v>
      </c>
      <c r="D34" s="140">
        <f t="shared" si="0"/>
        <v>48</v>
      </c>
      <c r="E34" s="11">
        <f t="shared" si="1"/>
        <v>46</v>
      </c>
      <c r="F34" s="139">
        <v>54.02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66</v>
      </c>
      <c r="D35" s="140">
        <f t="shared" si="0"/>
        <v>66</v>
      </c>
      <c r="E35" s="11">
        <f t="shared" si="1"/>
        <v>63</v>
      </c>
      <c r="F35" s="139">
        <v>66.25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34.33</v>
      </c>
      <c r="D36" s="140">
        <f t="shared" si="0"/>
        <v>34</v>
      </c>
      <c r="E36" s="11">
        <f t="shared" si="1"/>
        <v>33</v>
      </c>
      <c r="F36" s="101">
        <v>37.7</v>
      </c>
      <c r="G36" s="102"/>
      <c r="H36" s="103"/>
    </row>
    <row r="37" spans="1:6" ht="12.75">
      <c r="A37" s="2" t="s">
        <v>220</v>
      </c>
      <c r="B37" s="3">
        <v>44</v>
      </c>
      <c r="C37" s="21">
        <v>40.58</v>
      </c>
      <c r="D37" s="140">
        <f t="shared" si="0"/>
        <v>40</v>
      </c>
      <c r="E37" s="11">
        <f t="shared" si="1"/>
        <v>38</v>
      </c>
      <c r="F37" s="3">
        <v>46.75</v>
      </c>
    </row>
    <row r="38" spans="1:7" ht="12.75">
      <c r="A38" s="2" t="s">
        <v>219</v>
      </c>
      <c r="B38" s="3">
        <v>84</v>
      </c>
      <c r="C38" s="21">
        <v>87.25</v>
      </c>
      <c r="D38" s="140">
        <f t="shared" si="0"/>
        <v>87</v>
      </c>
      <c r="E38" s="11">
        <f t="shared" si="1"/>
        <v>83</v>
      </c>
      <c r="F38" s="3">
        <v>88.47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1568.29</v>
      </c>
      <c r="D39" s="9">
        <f>SUM(D5:D38)</f>
        <v>1555</v>
      </c>
      <c r="E39" s="9">
        <f>SUM(E5:E38)</f>
        <v>1491</v>
      </c>
      <c r="F39" s="9">
        <f>SUM(F5:F38)</f>
        <v>1668.49</v>
      </c>
      <c r="G39" s="72"/>
    </row>
    <row r="40" spans="1:6" ht="12.75">
      <c r="A40" s="97"/>
      <c r="B40" s="3"/>
      <c r="C40" s="21"/>
      <c r="D40" s="140"/>
      <c r="E40" s="11"/>
      <c r="F40" s="3"/>
    </row>
    <row r="41" spans="1:6" ht="12.75">
      <c r="A41" s="2"/>
      <c r="B41" s="3"/>
      <c r="C41" s="21"/>
      <c r="D41" s="140"/>
      <c r="E41" s="11"/>
      <c r="F41" s="3"/>
    </row>
    <row r="42" spans="1:13" ht="12.75">
      <c r="A42" s="123" t="s">
        <v>29</v>
      </c>
      <c r="B42" s="139">
        <v>27</v>
      </c>
      <c r="C42" s="101">
        <v>23</v>
      </c>
      <c r="D42" s="140">
        <f>ROUNDDOWN(C42,0)</f>
        <v>23</v>
      </c>
      <c r="E42" s="11">
        <f t="shared" si="1"/>
        <v>22</v>
      </c>
      <c r="F42" s="101">
        <v>27.5</v>
      </c>
      <c r="G42" s="75"/>
      <c r="H42" s="56"/>
      <c r="I42" s="56"/>
      <c r="J42" s="56"/>
      <c r="K42" s="56"/>
      <c r="L42" s="56"/>
      <c r="M42" s="56"/>
    </row>
    <row r="43" spans="1:8" ht="12.75">
      <c r="A43" s="135" t="s">
        <v>171</v>
      </c>
      <c r="B43" s="131"/>
      <c r="C43" s="130"/>
      <c r="D43" s="43"/>
      <c r="E43" s="122"/>
      <c r="F43" s="121"/>
      <c r="G43" s="75"/>
      <c r="H43" s="56"/>
    </row>
    <row r="44" spans="1:6" ht="12.75">
      <c r="A44" s="4" t="s">
        <v>31</v>
      </c>
      <c r="B44" s="5">
        <f>SUM(B41:B43)</f>
        <v>27</v>
      </c>
      <c r="C44" s="21"/>
      <c r="D44" s="27"/>
      <c r="E44" s="13">
        <f>SUM(E41:E43)</f>
        <v>22</v>
      </c>
      <c r="F44" s="27">
        <f>SUM(F41:F43)</f>
        <v>27.5</v>
      </c>
    </row>
    <row r="45" spans="1:6" ht="12.75">
      <c r="A45" s="4"/>
      <c r="B45" s="5"/>
      <c r="C45" s="21"/>
      <c r="D45" s="27"/>
      <c r="E45" s="13"/>
      <c r="F45" s="13"/>
    </row>
    <row r="46" spans="1:6" ht="12.75">
      <c r="A46" s="19" t="s">
        <v>184</v>
      </c>
      <c r="B46" s="3"/>
      <c r="C46" s="21"/>
      <c r="D46" s="21"/>
      <c r="E46" s="3"/>
      <c r="F46" s="33"/>
    </row>
    <row r="47" spans="1:6" ht="12.75">
      <c r="A47" s="29"/>
      <c r="B47" s="30"/>
      <c r="D47" s="31"/>
      <c r="E47" s="30"/>
      <c r="F47" s="30"/>
    </row>
    <row r="48" ht="3" customHeight="1"/>
    <row r="49" ht="12.75">
      <c r="A49" s="32" t="s">
        <v>241</v>
      </c>
    </row>
    <row r="50" ht="12.75">
      <c r="A50" s="32" t="s">
        <v>161</v>
      </c>
    </row>
    <row r="51" spans="1:7" s="103" customFormat="1" ht="12.75">
      <c r="A51" s="145"/>
      <c r="B51" s="105"/>
      <c r="C51" s="106"/>
      <c r="D51" s="106"/>
      <c r="E51" s="105"/>
      <c r="F51" s="105"/>
      <c r="G51" s="102"/>
    </row>
    <row r="52" spans="2:7" s="103" customFormat="1" ht="12.75">
      <c r="B52" s="105"/>
      <c r="C52" s="106"/>
      <c r="D52" s="106"/>
      <c r="E52" s="105"/>
      <c r="F52" s="105"/>
      <c r="G52" s="102"/>
    </row>
    <row r="53" spans="2:7" s="103" customFormat="1" ht="12.75">
      <c r="B53" s="105"/>
      <c r="C53" s="106"/>
      <c r="D53" s="106"/>
      <c r="E53" s="105"/>
      <c r="F53" s="105"/>
      <c r="G53" s="102"/>
    </row>
    <row r="54" ht="12.75">
      <c r="A54" t="s">
        <v>52</v>
      </c>
    </row>
    <row r="55" ht="12.75">
      <c r="A55" t="s">
        <v>187</v>
      </c>
    </row>
    <row r="56" ht="12.75">
      <c r="A56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9.710937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176</v>
      </c>
      <c r="B1" s="3"/>
      <c r="C1" s="55"/>
      <c r="D1" s="21"/>
      <c r="E1" s="65" t="s">
        <v>195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178</v>
      </c>
      <c r="C3" s="37" t="s">
        <v>225</v>
      </c>
      <c r="D3" s="136" t="s">
        <v>222</v>
      </c>
      <c r="E3" s="137" t="s">
        <v>182</v>
      </c>
      <c r="F3" s="138" t="s">
        <v>183</v>
      </c>
    </row>
    <row r="4" spans="1:6" ht="12.75">
      <c r="A4" s="2"/>
      <c r="B4" s="5"/>
      <c r="C4" s="21"/>
      <c r="D4" s="66" t="s">
        <v>144</v>
      </c>
      <c r="E4" s="15"/>
      <c r="F4" s="3"/>
    </row>
    <row r="5" spans="1:6" ht="12.75">
      <c r="A5" s="2" t="s">
        <v>200</v>
      </c>
      <c r="B5" s="100">
        <v>74</v>
      </c>
      <c r="C5" s="101">
        <v>78.32</v>
      </c>
      <c r="D5" s="24">
        <v>77.08</v>
      </c>
      <c r="E5" s="11">
        <f aca="true" t="shared" si="0" ref="E5:E43">ROUNDDOWN(D5,0)</f>
        <v>77</v>
      </c>
      <c r="F5" s="3">
        <f aca="true" t="shared" si="1" ref="F5:F43">ROUNDUP((E5*0.95),0)</f>
        <v>74</v>
      </c>
    </row>
    <row r="6" spans="1:9" ht="12.75">
      <c r="A6" s="2" t="s">
        <v>196</v>
      </c>
      <c r="B6" s="3">
        <v>53</v>
      </c>
      <c r="C6" s="21">
        <v>55.84</v>
      </c>
      <c r="D6" s="21">
        <v>55.58</v>
      </c>
      <c r="E6" s="11">
        <f t="shared" si="0"/>
        <v>55</v>
      </c>
      <c r="F6" s="3">
        <f t="shared" si="1"/>
        <v>53</v>
      </c>
      <c r="G6" s="141">
        <v>12.67</v>
      </c>
      <c r="H6" s="40" t="s">
        <v>226</v>
      </c>
      <c r="I6" s="40"/>
    </row>
    <row r="7" spans="1:8" ht="12.75">
      <c r="A7" s="2"/>
      <c r="B7" s="3"/>
      <c r="C7" s="21"/>
      <c r="D7" s="21"/>
      <c r="E7" s="11"/>
      <c r="F7" s="3"/>
      <c r="H7" s="79"/>
    </row>
    <row r="8" spans="1:8" ht="12.75">
      <c r="A8" s="2" t="s">
        <v>197</v>
      </c>
      <c r="B8" s="3">
        <v>64</v>
      </c>
      <c r="C8" s="21">
        <v>66.11</v>
      </c>
      <c r="D8" s="21">
        <v>65.3</v>
      </c>
      <c r="E8" s="11">
        <f t="shared" si="0"/>
        <v>65</v>
      </c>
      <c r="F8" s="3">
        <f t="shared" si="1"/>
        <v>62</v>
      </c>
      <c r="G8" s="73">
        <v>12.45</v>
      </c>
      <c r="H8" s="142" t="s">
        <v>226</v>
      </c>
    </row>
    <row r="9" spans="1:8" ht="12.75">
      <c r="A9" s="2" t="s">
        <v>198</v>
      </c>
      <c r="B9" s="3">
        <v>76</v>
      </c>
      <c r="C9" s="21">
        <v>81.04</v>
      </c>
      <c r="D9" s="21">
        <v>79.42</v>
      </c>
      <c r="E9" s="11">
        <f t="shared" si="0"/>
        <v>79</v>
      </c>
      <c r="F9" s="3">
        <f t="shared" si="1"/>
        <v>76</v>
      </c>
      <c r="H9" s="79"/>
    </row>
    <row r="10" spans="1:8" ht="12.75">
      <c r="A10" s="2" t="s">
        <v>199</v>
      </c>
      <c r="B10" s="3">
        <v>62</v>
      </c>
      <c r="C10" s="21">
        <v>64.55</v>
      </c>
      <c r="D10" s="21">
        <v>58.75</v>
      </c>
      <c r="E10" s="11">
        <f t="shared" si="0"/>
        <v>58</v>
      </c>
      <c r="F10" s="3">
        <f t="shared" si="1"/>
        <v>56</v>
      </c>
      <c r="H10" s="79"/>
    </row>
    <row r="11" spans="1:8" ht="12.75">
      <c r="A11" s="2"/>
      <c r="B11" s="3"/>
      <c r="C11" s="21"/>
      <c r="D11" s="21"/>
      <c r="E11" s="11"/>
      <c r="F11" s="3"/>
      <c r="H11" s="79"/>
    </row>
    <row r="12" spans="1:8" ht="12.75">
      <c r="A12" s="2" t="s">
        <v>201</v>
      </c>
      <c r="B12" s="6">
        <v>53</v>
      </c>
      <c r="C12" s="21">
        <v>55.54</v>
      </c>
      <c r="D12" s="24">
        <v>56.27</v>
      </c>
      <c r="E12" s="11">
        <f t="shared" si="0"/>
        <v>56</v>
      </c>
      <c r="F12" s="3">
        <f t="shared" si="1"/>
        <v>54</v>
      </c>
      <c r="H12" s="80"/>
    </row>
    <row r="13" spans="1:8" ht="12.75">
      <c r="A13" s="2" t="s">
        <v>202</v>
      </c>
      <c r="B13" s="128">
        <v>48</v>
      </c>
      <c r="C13" s="116">
        <v>46.49</v>
      </c>
      <c r="D13" s="129">
        <v>35.51</v>
      </c>
      <c r="E13" s="117">
        <f t="shared" si="0"/>
        <v>35</v>
      </c>
      <c r="F13" s="115">
        <f t="shared" si="1"/>
        <v>34</v>
      </c>
      <c r="G13" s="132" t="s">
        <v>229</v>
      </c>
      <c r="H13" s="80"/>
    </row>
    <row r="14" spans="1:8" ht="12.75">
      <c r="A14" s="2" t="s">
        <v>203</v>
      </c>
      <c r="B14" s="3">
        <v>84</v>
      </c>
      <c r="C14" s="21">
        <v>89.76</v>
      </c>
      <c r="D14" s="21">
        <v>87.13</v>
      </c>
      <c r="E14" s="11">
        <f t="shared" si="0"/>
        <v>87</v>
      </c>
      <c r="F14" s="3">
        <f t="shared" si="1"/>
        <v>83</v>
      </c>
      <c r="H14" s="79"/>
    </row>
    <row r="15" spans="1:8" ht="12.75">
      <c r="A15" s="2"/>
      <c r="B15" s="3"/>
      <c r="C15" s="21"/>
      <c r="D15" s="21"/>
      <c r="E15" s="11"/>
      <c r="F15" s="3"/>
      <c r="G15" s="74"/>
      <c r="H15" s="81"/>
    </row>
    <row r="16" spans="1:7" ht="12.75">
      <c r="A16" s="2" t="s">
        <v>204</v>
      </c>
      <c r="B16" s="3">
        <v>67</v>
      </c>
      <c r="C16" s="21">
        <v>68.52</v>
      </c>
      <c r="D16" s="21">
        <v>64.23</v>
      </c>
      <c r="E16" s="11">
        <f t="shared" si="0"/>
        <v>64</v>
      </c>
      <c r="F16" s="3">
        <f t="shared" si="1"/>
        <v>61</v>
      </c>
      <c r="G16" s="74"/>
    </row>
    <row r="17" spans="1:12" ht="12.75">
      <c r="A17" s="2" t="s">
        <v>205</v>
      </c>
      <c r="B17" s="3">
        <v>59</v>
      </c>
      <c r="C17" s="21">
        <v>62.88</v>
      </c>
      <c r="D17" s="21">
        <v>72.78</v>
      </c>
      <c r="E17" s="11">
        <f t="shared" si="0"/>
        <v>72</v>
      </c>
      <c r="F17" s="3">
        <f t="shared" si="1"/>
        <v>69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120">
        <v>35</v>
      </c>
      <c r="C18" s="21">
        <v>38.89</v>
      </c>
      <c r="D18" s="24">
        <v>37.92</v>
      </c>
      <c r="E18" s="11">
        <f t="shared" si="0"/>
        <v>37</v>
      </c>
      <c r="F18" s="3">
        <f t="shared" si="1"/>
        <v>36</v>
      </c>
      <c r="G18" s="75"/>
      <c r="H18" s="56"/>
      <c r="I18" s="56"/>
      <c r="J18" s="56"/>
      <c r="K18" s="56"/>
      <c r="L18" s="56"/>
    </row>
    <row r="19" spans="1:6" ht="12.75">
      <c r="A19" s="2"/>
      <c r="B19" s="6"/>
      <c r="C19" s="21"/>
      <c r="D19" s="24"/>
      <c r="E19" s="11"/>
      <c r="F19" s="3"/>
    </row>
    <row r="20" spans="1:7" ht="12.75">
      <c r="A20" s="2" t="s">
        <v>221</v>
      </c>
      <c r="B20" s="3">
        <v>48</v>
      </c>
      <c r="C20" s="43">
        <v>55.92</v>
      </c>
      <c r="D20" s="43">
        <v>77.75</v>
      </c>
      <c r="E20" s="11">
        <f t="shared" si="0"/>
        <v>77</v>
      </c>
      <c r="F20" s="3">
        <f t="shared" si="1"/>
        <v>74</v>
      </c>
      <c r="G20" s="73"/>
    </row>
    <row r="21" spans="1:8" ht="12.75">
      <c r="A21" s="2" t="s">
        <v>207</v>
      </c>
      <c r="B21" s="121">
        <v>34</v>
      </c>
      <c r="C21" s="47">
        <v>26.04</v>
      </c>
      <c r="D21" s="110"/>
      <c r="E21" s="111">
        <f t="shared" si="0"/>
        <v>0</v>
      </c>
      <c r="F21" s="124">
        <f t="shared" si="1"/>
        <v>0</v>
      </c>
      <c r="G21" s="102"/>
      <c r="H21" s="103"/>
    </row>
    <row r="22" spans="1:8" ht="12.75">
      <c r="A22" s="2" t="s">
        <v>208</v>
      </c>
      <c r="B22" s="3">
        <v>33</v>
      </c>
      <c r="C22" s="43">
        <v>34.42</v>
      </c>
      <c r="D22" s="43">
        <v>36.42</v>
      </c>
      <c r="E22" s="11">
        <f t="shared" si="0"/>
        <v>36</v>
      </c>
      <c r="F22" s="3">
        <f t="shared" si="1"/>
        <v>35</v>
      </c>
      <c r="G22" s="134" t="s">
        <v>106</v>
      </c>
      <c r="H22" s="103"/>
    </row>
    <row r="23" spans="1:8" ht="12.75">
      <c r="A23" s="2"/>
      <c r="B23" s="3"/>
      <c r="C23" s="43"/>
      <c r="D23" s="43"/>
      <c r="E23" s="11"/>
      <c r="F23" s="3"/>
      <c r="G23" s="102"/>
      <c r="H23" s="103"/>
    </row>
    <row r="24" spans="1:8" ht="12.75">
      <c r="A24" s="2" t="s">
        <v>215</v>
      </c>
      <c r="B24" s="3">
        <v>63</v>
      </c>
      <c r="C24" s="43">
        <v>68.74</v>
      </c>
      <c r="D24" s="43">
        <v>70.7</v>
      </c>
      <c r="E24" s="11">
        <f t="shared" si="0"/>
        <v>70</v>
      </c>
      <c r="F24" s="3">
        <f t="shared" si="1"/>
        <v>67</v>
      </c>
      <c r="G24" s="102"/>
      <c r="H24" s="103"/>
    </row>
    <row r="25" spans="1:8" ht="12.75">
      <c r="A25" s="2" t="s">
        <v>209</v>
      </c>
      <c r="B25" s="3">
        <v>57</v>
      </c>
      <c r="C25" s="43">
        <v>60.17</v>
      </c>
      <c r="D25" s="43">
        <v>58.56</v>
      </c>
      <c r="E25" s="11">
        <f t="shared" si="0"/>
        <v>58</v>
      </c>
      <c r="F25" s="3">
        <f t="shared" si="1"/>
        <v>56</v>
      </c>
      <c r="G25" s="102"/>
      <c r="H25" s="103"/>
    </row>
    <row r="26" spans="1:12" ht="12.75">
      <c r="A26" s="2" t="s">
        <v>210</v>
      </c>
      <c r="B26" s="127">
        <v>46</v>
      </c>
      <c r="C26" s="47">
        <v>46.02</v>
      </c>
      <c r="D26" s="43">
        <v>38.58</v>
      </c>
      <c r="E26" s="11">
        <f t="shared" si="0"/>
        <v>38</v>
      </c>
      <c r="F26" s="3">
        <f t="shared" si="1"/>
        <v>37</v>
      </c>
      <c r="G26" s="125" t="s">
        <v>186</v>
      </c>
      <c r="H26" s="126"/>
      <c r="I26" s="126"/>
      <c r="J26" s="126"/>
      <c r="K26" s="126"/>
      <c r="L26" s="126"/>
    </row>
    <row r="27" spans="1:8" ht="12.75">
      <c r="A27" s="2"/>
      <c r="B27" s="3"/>
      <c r="C27" s="43"/>
      <c r="D27" s="43"/>
      <c r="E27" s="11"/>
      <c r="F27" s="3"/>
      <c r="G27" s="102"/>
      <c r="H27" s="103"/>
    </row>
    <row r="28" spans="1:8" ht="12.75">
      <c r="A28" s="2" t="s">
        <v>211</v>
      </c>
      <c r="B28" s="3">
        <v>45</v>
      </c>
      <c r="C28" s="43">
        <v>47.61</v>
      </c>
      <c r="D28" s="43">
        <v>67.65</v>
      </c>
      <c r="E28" s="11">
        <f t="shared" si="0"/>
        <v>67</v>
      </c>
      <c r="F28" s="3">
        <f t="shared" si="1"/>
        <v>64</v>
      </c>
      <c r="G28" s="102"/>
      <c r="H28" s="103"/>
    </row>
    <row r="29" spans="1:8" ht="12.75">
      <c r="A29" s="2" t="s">
        <v>212</v>
      </c>
      <c r="B29" s="3">
        <v>64</v>
      </c>
      <c r="C29" s="21">
        <v>69.88</v>
      </c>
      <c r="D29" s="43">
        <v>75.5</v>
      </c>
      <c r="E29" s="122">
        <f t="shared" si="0"/>
        <v>75</v>
      </c>
      <c r="F29" s="121">
        <f t="shared" si="1"/>
        <v>72</v>
      </c>
      <c r="G29" s="104"/>
      <c r="H29" s="103"/>
    </row>
    <row r="30" spans="1:8" ht="12.75">
      <c r="A30" s="2" t="s">
        <v>213</v>
      </c>
      <c r="B30" s="100">
        <v>57</v>
      </c>
      <c r="C30" s="43">
        <v>57.37</v>
      </c>
      <c r="D30" s="24">
        <v>59.08</v>
      </c>
      <c r="E30" s="11">
        <f t="shared" si="0"/>
        <v>59</v>
      </c>
      <c r="F30" s="3">
        <f t="shared" si="1"/>
        <v>57</v>
      </c>
      <c r="G30" s="102"/>
      <c r="H30" s="103"/>
    </row>
    <row r="31" spans="1:8" ht="12.75">
      <c r="A31" s="2" t="s">
        <v>214</v>
      </c>
      <c r="B31" s="100">
        <v>51</v>
      </c>
      <c r="C31" s="43">
        <v>52.17</v>
      </c>
      <c r="D31" s="24">
        <v>58.42</v>
      </c>
      <c r="E31" s="11">
        <f>ROUNDDOWN(D31,0)</f>
        <v>58</v>
      </c>
      <c r="F31" s="3">
        <f>ROUNDUP((E31*0.95),0)</f>
        <v>56</v>
      </c>
      <c r="G31" s="102"/>
      <c r="H31" s="103"/>
    </row>
    <row r="32" spans="1:8" ht="12.75">
      <c r="A32" s="2"/>
      <c r="B32" s="100"/>
      <c r="C32" s="43"/>
      <c r="D32" s="24"/>
      <c r="E32" s="11"/>
      <c r="F32" s="3"/>
      <c r="G32" s="102"/>
      <c r="H32" s="103"/>
    </row>
    <row r="33" spans="1:8" ht="12.75">
      <c r="A33" s="2" t="s">
        <v>223</v>
      </c>
      <c r="B33" s="100">
        <v>150</v>
      </c>
      <c r="C33" s="43">
        <v>159.91</v>
      </c>
      <c r="D33" s="24">
        <v>143.22</v>
      </c>
      <c r="E33" s="11">
        <f>ROUNDDOWN(D33,0)</f>
        <v>143</v>
      </c>
      <c r="F33" s="3">
        <f>ROUNDUP((E33*0.95),0)</f>
        <v>136</v>
      </c>
      <c r="G33" s="102"/>
      <c r="H33" s="103"/>
    </row>
    <row r="34" spans="1:8" ht="12.75">
      <c r="A34" s="2"/>
      <c r="B34" s="100"/>
      <c r="C34" s="43"/>
      <c r="D34" s="24"/>
      <c r="E34" s="11"/>
      <c r="F34" s="3"/>
      <c r="G34" s="102"/>
      <c r="H34" s="103"/>
    </row>
    <row r="35" spans="1:10" ht="12.75">
      <c r="A35" s="2" t="s">
        <v>216</v>
      </c>
      <c r="B35" s="100">
        <v>51</v>
      </c>
      <c r="C35" s="43">
        <v>52.33</v>
      </c>
      <c r="D35" s="129">
        <v>50.92</v>
      </c>
      <c r="E35" s="117">
        <f>ROUNDDOWN(D35,0)</f>
        <v>50</v>
      </c>
      <c r="F35" s="115">
        <f>ROUNDUP((E35*0.95),0)</f>
        <v>48</v>
      </c>
      <c r="G35" s="143">
        <v>17.21</v>
      </c>
      <c r="H35" s="144" t="s">
        <v>226</v>
      </c>
      <c r="J35" s="146" t="s">
        <v>230</v>
      </c>
    </row>
    <row r="36" spans="1:10" ht="12.75">
      <c r="A36" s="2" t="s">
        <v>217</v>
      </c>
      <c r="B36" s="100">
        <v>65</v>
      </c>
      <c r="C36" s="43">
        <v>67.96</v>
      </c>
      <c r="D36" s="129">
        <v>62.96</v>
      </c>
      <c r="E36" s="117">
        <f>ROUNDDOWN(D36,0)</f>
        <v>62</v>
      </c>
      <c r="F36" s="115">
        <f>ROUNDUP((E36*0.95),0)</f>
        <v>59</v>
      </c>
      <c r="G36" s="143">
        <v>32.33</v>
      </c>
      <c r="H36" s="144" t="s">
        <v>226</v>
      </c>
      <c r="J36" s="146" t="s">
        <v>230</v>
      </c>
    </row>
    <row r="37" spans="1:8" ht="12.75">
      <c r="A37" s="2" t="s">
        <v>218</v>
      </c>
      <c r="B37" s="100">
        <v>40</v>
      </c>
      <c r="C37" s="43">
        <v>42.35</v>
      </c>
      <c r="D37" s="24">
        <v>40.47</v>
      </c>
      <c r="E37" s="11">
        <f>ROUNDDOWN(D37,0)</f>
        <v>40</v>
      </c>
      <c r="F37" s="3">
        <f>ROUNDUP((E37*0.95),0)</f>
        <v>38</v>
      </c>
      <c r="G37" s="102"/>
      <c r="H37" s="103"/>
    </row>
    <row r="38" spans="1:6" ht="12.75">
      <c r="A38" s="2" t="s">
        <v>220</v>
      </c>
      <c r="B38" s="6">
        <v>49</v>
      </c>
      <c r="C38" s="21">
        <v>53.34</v>
      </c>
      <c r="D38" s="24">
        <v>46.83</v>
      </c>
      <c r="E38" s="11">
        <f>ROUNDDOWN(D38,0)</f>
        <v>46</v>
      </c>
      <c r="F38" s="3">
        <f>ROUNDUP((E38*0.95),0)</f>
        <v>44</v>
      </c>
    </row>
    <row r="39" spans="1:7" ht="12.75">
      <c r="A39" s="2" t="s">
        <v>219</v>
      </c>
      <c r="B39" s="6">
        <v>80</v>
      </c>
      <c r="C39" s="21">
        <v>85.16</v>
      </c>
      <c r="D39" s="25">
        <v>88.02</v>
      </c>
      <c r="E39" s="11">
        <f>ROUNDDOWN(D39,0)</f>
        <v>88</v>
      </c>
      <c r="F39" s="3">
        <f>ROUNDUP((E39*0.95),0)</f>
        <v>84</v>
      </c>
      <c r="G39" s="133" t="s">
        <v>106</v>
      </c>
    </row>
    <row r="40" spans="1:7" s="10" customFormat="1" ht="24.75" customHeight="1">
      <c r="A40" s="8" t="s">
        <v>4</v>
      </c>
      <c r="B40" s="9">
        <f>SUM(B5:B39)</f>
        <v>1608</v>
      </c>
      <c r="C40" s="9">
        <f>SUM(C5:C39)</f>
        <v>1687.3299999999997</v>
      </c>
      <c r="D40" s="9">
        <f>SUM(D5:D39)</f>
        <v>1665.05</v>
      </c>
      <c r="E40" s="9">
        <f>SUM(E5:E39)</f>
        <v>1652</v>
      </c>
      <c r="F40" s="9">
        <f>SUM(F5:F39)</f>
        <v>1585</v>
      </c>
      <c r="G40" s="72"/>
    </row>
    <row r="41" spans="1:6" ht="12.75">
      <c r="A41" s="97"/>
      <c r="B41" s="3"/>
      <c r="C41" s="21"/>
      <c r="D41" s="21"/>
      <c r="E41" s="11"/>
      <c r="F41" s="3"/>
    </row>
    <row r="42" spans="1:6" ht="12.75">
      <c r="A42" s="2"/>
      <c r="B42" s="3"/>
      <c r="C42" s="21"/>
      <c r="D42" s="21"/>
      <c r="E42" s="11"/>
      <c r="F42" s="3"/>
    </row>
    <row r="43" spans="1:13" ht="12.75">
      <c r="A43" s="123" t="s">
        <v>29</v>
      </c>
      <c r="B43" s="139">
        <v>29</v>
      </c>
      <c r="C43" s="101">
        <v>30.04</v>
      </c>
      <c r="D43" s="101">
        <v>28.75</v>
      </c>
      <c r="E43" s="140">
        <f t="shared" si="0"/>
        <v>28</v>
      </c>
      <c r="F43" s="139">
        <f t="shared" si="1"/>
        <v>27</v>
      </c>
      <c r="G43" s="75"/>
      <c r="H43" s="56"/>
      <c r="I43" s="56"/>
      <c r="J43" s="56"/>
      <c r="K43" s="56"/>
      <c r="L43" s="56"/>
      <c r="M43" s="56"/>
    </row>
    <row r="44" spans="1:8" ht="12.75">
      <c r="A44" s="135" t="s">
        <v>171</v>
      </c>
      <c r="B44" s="131"/>
      <c r="C44" s="130"/>
      <c r="D44" s="43"/>
      <c r="E44" s="122"/>
      <c r="F44" s="121"/>
      <c r="G44" s="75"/>
      <c r="H44" s="56"/>
    </row>
    <row r="45" spans="1:6" ht="12.75">
      <c r="A45" s="4" t="s">
        <v>31</v>
      </c>
      <c r="B45" s="5">
        <f>SUM(B42:B44)</f>
        <v>29</v>
      </c>
      <c r="C45" s="21"/>
      <c r="D45" s="27"/>
      <c r="E45" s="13">
        <f>SUM(E42:E44)</f>
        <v>28</v>
      </c>
      <c r="F45" s="13">
        <f>SUM(F42:F44)</f>
        <v>27</v>
      </c>
    </row>
    <row r="46" spans="1:6" ht="12.75">
      <c r="A46" s="4"/>
      <c r="B46" s="5"/>
      <c r="C46" s="21"/>
      <c r="D46" s="27"/>
      <c r="E46" s="13"/>
      <c r="F46" s="13"/>
    </row>
    <row r="47" spans="1:6" ht="12.75">
      <c r="A47" s="19" t="s">
        <v>184</v>
      </c>
      <c r="B47" s="3"/>
      <c r="C47" s="21"/>
      <c r="D47" s="21"/>
      <c r="E47" s="3"/>
      <c r="F47" s="33"/>
    </row>
    <row r="48" spans="1:6" ht="12.75">
      <c r="A48" s="29"/>
      <c r="B48" s="30"/>
      <c r="D48" s="31"/>
      <c r="E48" s="30"/>
      <c r="F48" s="30"/>
    </row>
    <row r="49" ht="3" customHeight="1"/>
    <row r="50" ht="12.75">
      <c r="A50" s="32" t="s">
        <v>180</v>
      </c>
    </row>
    <row r="51" ht="12.75">
      <c r="A51" s="32" t="s">
        <v>161</v>
      </c>
    </row>
    <row r="52" spans="1:7" s="103" customFormat="1" ht="12.75">
      <c r="A52" s="145" t="s">
        <v>227</v>
      </c>
      <c r="B52" s="105"/>
      <c r="C52" s="106"/>
      <c r="D52" s="106"/>
      <c r="E52" s="105"/>
      <c r="F52" s="105"/>
      <c r="G52" s="102"/>
    </row>
    <row r="53" spans="1:7" s="103" customFormat="1" ht="12.75">
      <c r="A53" s="145" t="s">
        <v>228</v>
      </c>
      <c r="B53" s="105"/>
      <c r="C53" s="106"/>
      <c r="D53" s="106"/>
      <c r="E53" s="105"/>
      <c r="F53" s="105"/>
      <c r="G53" s="102"/>
    </row>
    <row r="54" spans="1:7" s="103" customFormat="1" ht="12.75">
      <c r="A54" s="103" t="s">
        <v>231</v>
      </c>
      <c r="B54" s="105"/>
      <c r="C54" s="106"/>
      <c r="D54" s="106"/>
      <c r="E54" s="105"/>
      <c r="F54" s="105"/>
      <c r="G54" s="102"/>
    </row>
    <row r="55" spans="2:7" s="103" customFormat="1" ht="12.75">
      <c r="B55" s="105"/>
      <c r="C55" s="106"/>
      <c r="D55" s="106"/>
      <c r="E55" s="105"/>
      <c r="F55" s="105"/>
      <c r="G55" s="102"/>
    </row>
    <row r="56" ht="12.75">
      <c r="A56" t="s">
        <v>52</v>
      </c>
    </row>
    <row r="57" ht="12.75">
      <c r="A57" t="s">
        <v>187</v>
      </c>
    </row>
    <row r="58" ht="12.75">
      <c r="A58" t="s">
        <v>185</v>
      </c>
    </row>
  </sheetData>
  <sheetProtection/>
  <printOptions/>
  <pageMargins left="0" right="0.3937007874015748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192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68.85</v>
      </c>
      <c r="D5" s="11">
        <f aca="true" t="shared" si="0" ref="D5:D37">ROUNDDOWN(C5,0)</f>
        <v>68</v>
      </c>
      <c r="E5" s="33"/>
      <c r="F5" s="101">
        <v>68.65</v>
      </c>
    </row>
    <row r="6" spans="1:6" ht="12.75">
      <c r="A6" s="2" t="s">
        <v>12</v>
      </c>
      <c r="B6" s="3">
        <v>84</v>
      </c>
      <c r="C6" s="21">
        <v>88.93</v>
      </c>
      <c r="D6" s="11">
        <f t="shared" si="0"/>
        <v>88</v>
      </c>
      <c r="E6" s="33">
        <f aca="true" t="shared" si="1" ref="E6:E37">ROUNDUP((D6*0.95),0)</f>
        <v>84</v>
      </c>
      <c r="F6" s="21">
        <v>89.93</v>
      </c>
    </row>
    <row r="7" spans="1:8" ht="12.75">
      <c r="A7" s="2" t="s">
        <v>39</v>
      </c>
      <c r="B7" s="3">
        <v>45</v>
      </c>
      <c r="C7" s="21">
        <v>67.73</v>
      </c>
      <c r="D7" s="11">
        <f>ROUNDDOWN(C7,0)</f>
        <v>67</v>
      </c>
      <c r="E7" s="33">
        <f t="shared" si="1"/>
        <v>64</v>
      </c>
      <c r="F7" s="21">
        <v>47.61</v>
      </c>
      <c r="H7" s="79"/>
    </row>
    <row r="8" spans="1:8" ht="12.75">
      <c r="A8" s="2" t="s">
        <v>20</v>
      </c>
      <c r="B8" s="3">
        <v>33</v>
      </c>
      <c r="C8" s="21">
        <v>38</v>
      </c>
      <c r="D8" s="11">
        <f t="shared" si="0"/>
        <v>38</v>
      </c>
      <c r="E8" s="33">
        <f t="shared" si="1"/>
        <v>37</v>
      </c>
      <c r="F8" s="21">
        <v>34.46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40.47</v>
      </c>
      <c r="D9" s="11">
        <f t="shared" si="0"/>
        <v>40</v>
      </c>
      <c r="E9" s="33">
        <f t="shared" si="1"/>
        <v>38</v>
      </c>
      <c r="F9" s="21">
        <v>42.26</v>
      </c>
      <c r="H9" s="79"/>
    </row>
    <row r="10" spans="1:8" ht="12.75">
      <c r="A10" s="2" t="s">
        <v>11</v>
      </c>
      <c r="B10" s="3">
        <v>62</v>
      </c>
      <c r="C10" s="21">
        <v>60.83</v>
      </c>
      <c r="D10" s="11">
        <f t="shared" si="0"/>
        <v>60</v>
      </c>
      <c r="E10" s="33">
        <f t="shared" si="1"/>
        <v>57</v>
      </c>
      <c r="F10" s="21">
        <v>64.5</v>
      </c>
      <c r="H10" s="79"/>
    </row>
    <row r="11" spans="1:8" ht="12.75">
      <c r="A11" s="2" t="s">
        <v>21</v>
      </c>
      <c r="B11" s="3">
        <v>35</v>
      </c>
      <c r="C11" s="21">
        <v>37.95</v>
      </c>
      <c r="D11" s="11">
        <f t="shared" si="0"/>
        <v>37</v>
      </c>
      <c r="E11" s="33">
        <f t="shared" si="1"/>
        <v>36</v>
      </c>
      <c r="F11" s="21">
        <v>38.72</v>
      </c>
      <c r="H11" s="79"/>
    </row>
    <row r="12" spans="1:8" ht="12.75">
      <c r="A12" s="2" t="s">
        <v>17</v>
      </c>
      <c r="B12" s="6">
        <v>57</v>
      </c>
      <c r="C12" s="24">
        <v>57.18</v>
      </c>
      <c r="D12" s="11">
        <f t="shared" si="0"/>
        <v>57</v>
      </c>
      <c r="E12" s="33">
        <f t="shared" si="1"/>
        <v>55</v>
      </c>
      <c r="F12" s="21">
        <v>57.28</v>
      </c>
      <c r="H12" s="80"/>
    </row>
    <row r="13" spans="1:8" ht="12.75">
      <c r="A13" s="2" t="s">
        <v>15</v>
      </c>
      <c r="B13" s="6">
        <v>64</v>
      </c>
      <c r="C13" s="24">
        <v>77.5</v>
      </c>
      <c r="D13" s="11">
        <f t="shared" si="0"/>
        <v>77</v>
      </c>
      <c r="E13" s="33">
        <f t="shared" si="1"/>
        <v>74</v>
      </c>
      <c r="F13" s="21">
        <v>69.96</v>
      </c>
      <c r="H13" s="80"/>
    </row>
    <row r="14" spans="1:8" ht="12.75">
      <c r="A14" s="2" t="s">
        <v>22</v>
      </c>
      <c r="B14" s="3">
        <v>67</v>
      </c>
      <c r="C14" s="21">
        <v>65.13</v>
      </c>
      <c r="D14" s="11">
        <f t="shared" si="0"/>
        <v>65</v>
      </c>
      <c r="E14" s="33">
        <f t="shared" si="1"/>
        <v>62</v>
      </c>
      <c r="F14" s="21">
        <v>68.68</v>
      </c>
      <c r="H14" s="79"/>
    </row>
    <row r="15" spans="1:8" ht="12.75">
      <c r="A15" s="2" t="s">
        <v>42</v>
      </c>
      <c r="B15" s="3">
        <v>49</v>
      </c>
      <c r="C15" s="21">
        <v>49</v>
      </c>
      <c r="D15" s="11">
        <f t="shared" si="0"/>
        <v>49</v>
      </c>
      <c r="E15" s="33">
        <f t="shared" si="1"/>
        <v>47</v>
      </c>
      <c r="F15" s="21">
        <v>53.34</v>
      </c>
      <c r="G15" s="74"/>
      <c r="H15" s="81"/>
    </row>
    <row r="16" spans="1:7" ht="12.75">
      <c r="A16" s="2" t="s">
        <v>19</v>
      </c>
      <c r="B16" s="3">
        <v>48</v>
      </c>
      <c r="C16" s="21">
        <v>78.67</v>
      </c>
      <c r="D16" s="11">
        <f t="shared" si="0"/>
        <v>78</v>
      </c>
      <c r="E16" s="33">
        <f t="shared" si="1"/>
        <v>75</v>
      </c>
      <c r="F16" s="21">
        <v>55.83</v>
      </c>
      <c r="G16" s="74"/>
    </row>
    <row r="17" spans="1:6" ht="12.75">
      <c r="A17" s="2" t="s">
        <v>23</v>
      </c>
      <c r="B17" s="3">
        <v>59</v>
      </c>
      <c r="C17" s="21">
        <v>67.37</v>
      </c>
      <c r="D17" s="11">
        <f t="shared" si="0"/>
        <v>67</v>
      </c>
      <c r="E17" s="33">
        <f t="shared" si="1"/>
        <v>64</v>
      </c>
      <c r="F17" s="21">
        <v>62.88</v>
      </c>
    </row>
    <row r="18" spans="1:12" ht="12.75">
      <c r="A18" s="2" t="s">
        <v>26</v>
      </c>
      <c r="B18" s="107">
        <v>46</v>
      </c>
      <c r="C18" s="24">
        <v>37.58</v>
      </c>
      <c r="D18" s="11">
        <f t="shared" si="0"/>
        <v>37</v>
      </c>
      <c r="E18" s="33">
        <f t="shared" si="1"/>
        <v>36</v>
      </c>
      <c r="F18" s="21">
        <v>46.02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58.42</v>
      </c>
      <c r="D19" s="11">
        <f t="shared" si="0"/>
        <v>58</v>
      </c>
      <c r="E19" s="33">
        <f t="shared" si="1"/>
        <v>56</v>
      </c>
      <c r="F19" s="21">
        <v>52.05</v>
      </c>
    </row>
    <row r="20" spans="1:7" ht="12.75">
      <c r="A20" s="2" t="s">
        <v>38</v>
      </c>
      <c r="B20" s="3">
        <v>80</v>
      </c>
      <c r="C20" s="43">
        <v>87.02</v>
      </c>
      <c r="D20" s="11">
        <f t="shared" si="0"/>
        <v>87</v>
      </c>
      <c r="E20" s="33">
        <f t="shared" si="1"/>
        <v>83</v>
      </c>
      <c r="F20" s="43">
        <v>85.04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32.38</v>
      </c>
      <c r="D21" s="117">
        <f t="shared" si="0"/>
        <v>32</v>
      </c>
      <c r="E21" s="118">
        <f t="shared" si="1"/>
        <v>31</v>
      </c>
      <c r="F21" s="119">
        <v>46.32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55.08</v>
      </c>
      <c r="D22" s="11">
        <f t="shared" si="0"/>
        <v>55</v>
      </c>
      <c r="E22" s="33">
        <f t="shared" si="1"/>
        <v>53</v>
      </c>
      <c r="F22" s="43">
        <v>54.68</v>
      </c>
      <c r="G22" s="102"/>
      <c r="H22" s="103"/>
    </row>
    <row r="23" spans="1:8" ht="12.75">
      <c r="A23" s="2" t="s">
        <v>129</v>
      </c>
      <c r="B23" s="3">
        <v>51</v>
      </c>
      <c r="C23" s="43">
        <v>52.08</v>
      </c>
      <c r="D23" s="11">
        <f t="shared" si="0"/>
        <v>52</v>
      </c>
      <c r="E23" s="33">
        <f t="shared" si="1"/>
        <v>50</v>
      </c>
      <c r="F23" s="43">
        <v>52.33</v>
      </c>
      <c r="G23" s="102"/>
      <c r="H23" s="103"/>
    </row>
    <row r="24" spans="1:8" ht="12.75">
      <c r="A24" s="2" t="s">
        <v>9</v>
      </c>
      <c r="B24" s="3">
        <v>74</v>
      </c>
      <c r="C24" s="43">
        <v>75.08</v>
      </c>
      <c r="D24" s="11">
        <f t="shared" si="0"/>
        <v>75</v>
      </c>
      <c r="E24" s="33">
        <f t="shared" si="1"/>
        <v>72</v>
      </c>
      <c r="F24" s="43">
        <v>78.15</v>
      </c>
      <c r="G24" s="102"/>
      <c r="H24" s="103"/>
    </row>
    <row r="25" spans="1:8" ht="12.75">
      <c r="A25" s="2" t="s">
        <v>7</v>
      </c>
      <c r="B25" s="3">
        <v>76</v>
      </c>
      <c r="C25" s="43">
        <v>79.5</v>
      </c>
      <c r="D25" s="11">
        <f t="shared" si="0"/>
        <v>79</v>
      </c>
      <c r="E25" s="33">
        <f t="shared" si="1"/>
        <v>76</v>
      </c>
      <c r="F25" s="43">
        <v>81.04</v>
      </c>
      <c r="G25" s="102"/>
      <c r="H25" s="103"/>
    </row>
    <row r="26" spans="1:8" ht="12.75">
      <c r="A26" s="2" t="s">
        <v>117</v>
      </c>
      <c r="B26" s="3">
        <v>65</v>
      </c>
      <c r="C26" s="43">
        <v>66.67</v>
      </c>
      <c r="D26" s="11">
        <f t="shared" si="0"/>
        <v>66</v>
      </c>
      <c r="E26" s="33">
        <f t="shared" si="1"/>
        <v>63</v>
      </c>
      <c r="F26" s="47">
        <v>67.99</v>
      </c>
      <c r="G26" s="102"/>
      <c r="H26" s="103"/>
    </row>
    <row r="27" spans="1:8" ht="12.75">
      <c r="A27" s="2" t="s">
        <v>8</v>
      </c>
      <c r="B27" s="3">
        <v>53</v>
      </c>
      <c r="C27" s="43">
        <v>58.33</v>
      </c>
      <c r="D27" s="11">
        <f t="shared" si="0"/>
        <v>58</v>
      </c>
      <c r="E27" s="33">
        <f t="shared" si="1"/>
        <v>56</v>
      </c>
      <c r="F27" s="43">
        <v>55.54</v>
      </c>
      <c r="G27" s="102"/>
      <c r="H27" s="103"/>
    </row>
    <row r="28" spans="1:8" ht="12.75">
      <c r="A28" s="2" t="s">
        <v>10</v>
      </c>
      <c r="B28" s="3">
        <v>64</v>
      </c>
      <c r="C28" s="43">
        <v>65.43</v>
      </c>
      <c r="D28" s="11">
        <f t="shared" si="0"/>
        <v>65</v>
      </c>
      <c r="E28" s="33">
        <f t="shared" si="1"/>
        <v>62</v>
      </c>
      <c r="F28" s="43">
        <v>66.11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26.04</v>
      </c>
      <c r="G29" s="104"/>
      <c r="H29" s="103"/>
    </row>
    <row r="30" spans="1:8" ht="12.75">
      <c r="A30" s="2" t="s">
        <v>160</v>
      </c>
      <c r="B30" s="100">
        <v>150</v>
      </c>
      <c r="C30" s="24">
        <v>143.01</v>
      </c>
      <c r="D30" s="11">
        <f t="shared" si="0"/>
        <v>143</v>
      </c>
      <c r="E30" s="33">
        <f t="shared" si="1"/>
        <v>136</v>
      </c>
      <c r="F30" s="43">
        <v>159.83</v>
      </c>
      <c r="G30" s="102"/>
      <c r="H30" s="103"/>
    </row>
    <row r="31" spans="1:6" ht="12.75">
      <c r="A31" s="2" t="s">
        <v>16</v>
      </c>
      <c r="B31" s="6">
        <v>57</v>
      </c>
      <c r="C31" s="24">
        <v>61.22</v>
      </c>
      <c r="D31" s="11">
        <f t="shared" si="0"/>
        <v>61</v>
      </c>
      <c r="E31" s="33">
        <f t="shared" si="1"/>
        <v>58</v>
      </c>
      <c r="F31" s="21">
        <v>60.46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1669.4099999999999</v>
      </c>
      <c r="D33" s="26">
        <f>SUM(D5:D31)</f>
        <v>1659</v>
      </c>
      <c r="E33" s="26">
        <f>SUM(E5:E31)</f>
        <v>1525</v>
      </c>
      <c r="F33" s="26">
        <f>SUM(F5:F31)</f>
        <v>1685.6999999999998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30.04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193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194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UBU-03-06-2014 - Bilag 102.01 Samlet prognose vedr normering børnehaver</dc:title>
  <dc:subject>ØVRIGE</dc:subject>
  <dc:creator>ELVE</dc:creator>
  <cp:keywords/>
  <dc:description/>
  <cp:lastModifiedBy>Dorthe Vogt Houmøller</cp:lastModifiedBy>
  <cp:lastPrinted>2014-05-15T07:57:43Z</cp:lastPrinted>
  <dcterms:created xsi:type="dcterms:W3CDTF">1996-11-12T13:28:11Z</dcterms:created>
  <dcterms:modified xsi:type="dcterms:W3CDTF">2014-05-19T06:52:10Z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03-06-2014</vt:lpwstr>
  </property>
  <property fmtid="{D5CDD505-2E9C-101B-9397-08002B2CF9AE}" pid="5" name="MeetingDateAndTi">
    <vt:lpwstr>03-06-2014 fra 13:00 - 15:45</vt:lpwstr>
  </property>
  <property fmtid="{D5CDD505-2E9C-101B-9397-08002B2CF9AE}" pid="6" name="AccessLevelNa">
    <vt:lpwstr>Åben</vt:lpwstr>
  </property>
  <property fmtid="{D5CDD505-2E9C-101B-9397-08002B2CF9AE}" pid="7" name="Fusion">
    <vt:lpwstr>452453</vt:lpwstr>
  </property>
  <property fmtid="{D5CDD505-2E9C-101B-9397-08002B2CF9AE}" pid="8" name="SortOrd">
    <vt:lpwstr>1</vt:lpwstr>
  </property>
  <property fmtid="{D5CDD505-2E9C-101B-9397-08002B2CF9AE}" pid="9" name="MeetingEndDa">
    <vt:lpwstr>2014-06-03T15:45:00Z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249345/12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2014-06-03T13:00:00Z</vt:lpwstr>
  </property>
  <property fmtid="{D5CDD505-2E9C-101B-9397-08002B2CF9AE}" pid="14" name="PWDescripti">
    <vt:lpwstr>DA-155294   Kopi til: </vt:lpwstr>
  </property>
  <property fmtid="{D5CDD505-2E9C-101B-9397-08002B2CF9AE}" pid="15" name="U">
    <vt:lpwstr>249411</vt:lpwstr>
  </property>
  <property fmtid="{D5CDD505-2E9C-101B-9397-08002B2CF9AE}" pid="16" name="PWFileTy">
    <vt:lpwstr>.XLS</vt:lpwstr>
  </property>
  <property fmtid="{D5CDD505-2E9C-101B-9397-08002B2CF9AE}" pid="17" name="Agenda">
    <vt:lpwstr>2641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